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fhlbb-my.sharepoint.com/personal/kelly_mcfalls_fhlbboston_com/Documents/S+I/2026/Article/Strategic Implications of Commercial Real Estate Loan Repricing Wave/data/"/>
    </mc:Choice>
  </mc:AlternateContent>
  <xr:revisionPtr revIDLastSave="0" documentId="8_{A7F5B77D-C610-4D01-95A4-C9DBD423F3B1}" xr6:coauthVersionLast="47" xr6:coauthVersionMax="47" xr10:uidLastSave="{00000000-0000-0000-0000-000000000000}"/>
  <bookViews>
    <workbookView xWindow="29340" yWindow="1320" windowWidth="21600" windowHeight="11385" xr2:uid="{00000000-000D-0000-FFFF-FFFF00000000}"/>
  </bookViews>
  <sheets>
    <sheet name="Scenario" sheetId="1" r:id="rId1"/>
    <sheet name="Formula Explanations" sheetId="2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6" i="1" l="1" a="1"/>
  <c r="C76" i="1" s="1"/>
  <c r="C75" i="1" a="1"/>
  <c r="C75" i="1" s="1"/>
  <c r="B7" i="1"/>
  <c r="B14" i="1" s="1"/>
  <c r="B15" i="1" s="1"/>
  <c r="B16" i="1" s="1"/>
  <c r="B19" i="1" l="1"/>
  <c r="B20" i="1" s="1"/>
  <c r="B21" i="1" s="1"/>
  <c r="B22" i="1" s="1"/>
  <c r="B25" i="1" l="1"/>
  <c r="B2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<sst xmlns="http://schemas.openxmlformats.org/spreadsheetml/2006/main" count="67" uniqueCount="57">
  <si>
    <t>Scenario: Office DSCR Reset</t>
  </si>
  <si>
    <t>Loan: $10MM suburban office, 25-yr amort (monthly), 5-yr term; original coupon 3.50%, reset 6.25%; original DSCR = 1.35×.</t>
  </si>
  <si>
    <t>Inputs</t>
  </si>
  <si>
    <t>Loan Amount</t>
  </si>
  <si>
    <t>Amortization Term (years)</t>
  </si>
  <si>
    <t>Amortization Term (months)</t>
  </si>
  <si>
    <t>Loan Term (years)</t>
  </si>
  <si>
    <t>Original Interest Rate</t>
  </si>
  <si>
    <t>Reset Interest Rate</t>
  </si>
  <si>
    <t>Original DSCR</t>
  </si>
  <si>
    <t>Original Debt Service and NOI</t>
  </si>
  <si>
    <t>Original Monthly Payment</t>
  </si>
  <si>
    <t>Original Annual Debt Service</t>
  </si>
  <si>
    <t>NOI implied by Original DSCR</t>
  </si>
  <si>
    <t>Debt Service After Reset</t>
  </si>
  <si>
    <t>New Monthly Payment</t>
  </si>
  <si>
    <t>New Annual Debt Service</t>
  </si>
  <si>
    <t>Debt Service Multiple vs Original</t>
  </si>
  <si>
    <t>Debt Service Increase (%)</t>
  </si>
  <si>
    <t>Resulting DSCR After Reset</t>
  </si>
  <si>
    <t>New DSCR (holding NOI flat)</t>
  </si>
  <si>
    <t>Change in DSCR</t>
  </si>
  <si>
    <t>Item</t>
  </si>
  <si>
    <t>Cell</t>
  </si>
  <si>
    <t>Excel Formula</t>
  </si>
  <si>
    <t>What the Formula Does</t>
  </si>
  <si>
    <t>B7</t>
  </si>
  <si>
    <t>Converts the amortization term in years (B6) into total number of monthly payments.</t>
  </si>
  <si>
    <t>B14</t>
  </si>
  <si>
    <t>Computes the monthly debt service for the original loan terms using Excel's PMT function: rate per month (B9/12), number of payments (B7), and loan amount (B5).</t>
  </si>
  <si>
    <t>B15</t>
  </si>
  <si>
    <t>Annualizes the original monthly payment by multiplying by 12.</t>
  </si>
  <si>
    <t>B16</t>
  </si>
  <si>
    <t>Derives the property's net operating income by multiplying the original DSCR (B11) by the original annual debt service (B15).</t>
  </si>
  <si>
    <t>B19</t>
  </si>
  <si>
    <t>Recalculates the monthly payment at the higher reset interest rate using the same loan amount and amortization schedule.</t>
  </si>
  <si>
    <t>B20</t>
  </si>
  <si>
    <t>Annualizes the new monthly payment by multiplying by 12.</t>
  </si>
  <si>
    <t>B21</t>
  </si>
  <si>
    <t>Shows how many times larger the new annual debt service is compared with the original annual debt service.</t>
  </si>
  <si>
    <t>B22</t>
  </si>
  <si>
    <t>Converts the multiple in B21 into a percentage increase in annual debt service.</t>
  </si>
  <si>
    <t>B25</t>
  </si>
  <si>
    <t>Computes DSCR after repricing by dividing the original NOI (B16) by the new annual debt service (B20), assuming NOI is unchanged.</t>
  </si>
  <si>
    <t>B26</t>
  </si>
  <si>
    <t>Calculates how much DSCR has compressed by subtracting the new DSCR from the original DSCR.</t>
  </si>
  <si>
    <t>B6*12</t>
  </si>
  <si>
    <t>PMT(B9/12,B7,-B5)</t>
  </si>
  <si>
    <t>B14*12</t>
  </si>
  <si>
    <t>B11*B15</t>
  </si>
  <si>
    <t>PMT(B10/12,B7,-B5)</t>
  </si>
  <si>
    <t>B19*12</t>
  </si>
  <si>
    <t>B20/B15</t>
  </si>
  <si>
    <t>B21-1</t>
  </si>
  <si>
    <t>B16/B20</t>
  </si>
  <si>
    <t>B11-B25</t>
  </si>
  <si>
    <t>The formulas are live, so feel free to download and change the inputs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</si>
</sst>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"/>
    <numFmt numFmtId="165" formatCode="&quot;$&quot;#,##0.00"/>
  </numFmts>
  <fonts count="5" x14ac:knownFonts="1">
    <font>
      <sz val="11"/>
      <color theme="1"/>
      <name val="Arial Narrow"/>
      <family val="2"/>
      <scheme val="minor"/>
    </font>
    <font>
      <sz val="11"/>
      <color theme="1"/>
      <name val="Arial Narrow"/>
      <family val="2"/>
      <scheme val="minor"/>
    </font>
    <font>
      <b/>
      <sz val="11"/>
      <color theme="1"/>
      <name val="Arial Narrow"/>
      <family val="2"/>
      <scheme val="minor"/>
    </font>
    <font>
      <b/>
      <i/>
      <sz val="11"/>
      <color theme="1"/>
      <name val="Arial Narrow"/>
      <family val="2"/>
      <scheme val="minor"/>
    </font>
    <font>
      <u/>
      <sz val="11"/>
      <color theme="1"/>
      <name val="Arial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0" fillId="2" borderId="0" xfId="0" applyFill="1"/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3" borderId="0" xfId="0" applyFill="1"/>
    <xf numFmtId="164" fontId="0" fillId="3" borderId="0" xfId="1" applyNumberFormat="1" applyFont="1" applyFill="1"/>
    <xf numFmtId="10" fontId="0" fillId="3" borderId="0" xfId="2" applyNumberFormat="1" applyFont="1" applyFill="1"/>
    <xf numFmtId="165" fontId="0" fillId="0" borderId="0" xfId="1" applyNumberFormat="1" applyFont="1"/>
    <xf numFmtId="165" fontId="0" fillId="0" borderId="0" xfId="0" applyNumberFormat="1"/>
    <xf numFmtId="10" fontId="0" fillId="0" borderId="0" xfId="0" applyNumberFormat="1"/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C37BC36-45C2-42F8-9FDC-4EFAC0E8D49C}" name="Table1" displayName="Table1" ref="A1:D11" totalsRowShown="0">
  <autoFilter ref="A1:D11" xr:uid="{2C37BC36-45C2-42F8-9FDC-4EFAC0E8D49C}"/>
  <tableColumns count="4">
    <tableColumn id="1" xr3:uid="{7B12B1D0-79E6-44EA-A774-F8B2D785655D}" name="Item"/>
    <tableColumn id="2" xr3:uid="{F943B3A6-CC57-4A82-8991-E577D918A68D}" name="Cell"/>
    <tableColumn id="3" xr3:uid="{620C8B3D-AFD7-4C98-A708-259116DC3671}" name="Excel Formula"/>
    <tableColumn id="4" xr3:uid="{A9B23D1B-0CE8-40D7-8311-5C725C5C5F87}" name="What the Formula Does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FHLB theme">
  <a:themeElements>
    <a:clrScheme name="Custom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833E"/>
      </a:accent1>
      <a:accent2>
        <a:srgbClr val="98989A"/>
      </a:accent2>
      <a:accent3>
        <a:srgbClr val="76BC21"/>
      </a:accent3>
      <a:accent4>
        <a:srgbClr val="004987"/>
      </a:accent4>
      <a:accent5>
        <a:srgbClr val="00A0DF"/>
      </a:accent5>
      <a:accent6>
        <a:srgbClr val="70AD47"/>
      </a:accent6>
      <a:hlink>
        <a:srgbClr val="0563C1"/>
      </a:hlink>
      <a:folHlink>
        <a:srgbClr val="954F72"/>
      </a:folHlink>
    </a:clrScheme>
    <a:fontScheme name="FHLBank">
      <a:majorFont>
        <a:latin typeface="Arial Narrow"/>
        <a:ea typeface=""/>
        <a:cs typeface=""/>
      </a:majorFont>
      <a:minorFont>
        <a:latin typeface="Arial Narrow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D77"/>
  <sheetViews>
    <sheetView tabSelected="1" workbookViewId="0">
      <selection activeCell="G11" sqref="G11"/>
    </sheetView>
  </sheetViews>
  <sheetFormatPr defaultRowHeight="16.5" x14ac:dyDescent="0.3"/>
  <cols>
    <col min="1" max="1" width="29.42578125" customWidth="1"/>
    <col min="2" max="2" width="26" customWidth="1"/>
    <col min="3" max="3" width="64.85546875" customWidth="1"/>
    <col min="4" max="4" width="26" customWidth="1"/>
  </cols>
  <sheetData>
    <row r="1" spans="1:3" x14ac:dyDescent="0.3">
      <c r="A1" s="4" t="s">
        <v>0</v>
      </c>
    </row>
    <row r="2" spans="1:3" x14ac:dyDescent="0.3">
      <c r="A2" s="3" t="s">
        <v>1</v>
      </c>
    </row>
    <row r="4" spans="1:3" x14ac:dyDescent="0.3">
      <c r="A4" s="2" t="s">
        <v>2</v>
      </c>
    </row>
    <row r="5" spans="1:3" x14ac:dyDescent="0.3">
      <c r="A5" t="s">
        <v>3</v>
      </c>
      <c r="B5" s="6">
        <v>10000000</v>
      </c>
      <c r="C5" s="1" t="s">
        <v>56</v>
      </c>
    </row>
    <row r="6" spans="1:3" x14ac:dyDescent="0.3">
      <c r="A6" t="s">
        <v>4</v>
      </c>
      <c r="B6" s="5">
        <v>25</v>
      </c>
    </row>
    <row r="7" spans="1:3" x14ac:dyDescent="0.3">
      <c r="A7" t="s">
        <v>5</v>
      </c>
      <c r="B7" s="5">
        <f>B6*12</f>
        <v>300</v>
      </c>
    </row>
    <row r="8" spans="1:3" x14ac:dyDescent="0.3">
      <c r="A8" t="s">
        <v>6</v>
      </c>
      <c r="B8" s="5">
        <v>5</v>
      </c>
    </row>
    <row r="9" spans="1:3" x14ac:dyDescent="0.3">
      <c r="A9" t="s">
        <v>7</v>
      </c>
      <c r="B9" s="7">
        <v>3.5000000000000003E-2</v>
      </c>
    </row>
    <row r="10" spans="1:3" x14ac:dyDescent="0.3">
      <c r="A10" t="s">
        <v>8</v>
      </c>
      <c r="B10" s="7">
        <v>6.25E-2</v>
      </c>
    </row>
    <row r="11" spans="1:3" x14ac:dyDescent="0.3">
      <c r="A11" t="s">
        <v>9</v>
      </c>
      <c r="B11" s="5">
        <v>1.35</v>
      </c>
    </row>
    <row r="13" spans="1:3" x14ac:dyDescent="0.3">
      <c r="A13" s="2" t="s">
        <v>10</v>
      </c>
    </row>
    <row r="14" spans="1:3" x14ac:dyDescent="0.3">
      <c r="A14" t="s">
        <v>11</v>
      </c>
      <c r="B14" s="8">
        <f>PMT(B9/12,B7,-B5)</f>
        <v>50062.357025949292</v>
      </c>
    </row>
    <row r="15" spans="1:3" x14ac:dyDescent="0.3">
      <c r="A15" t="s">
        <v>12</v>
      </c>
      <c r="B15" s="8">
        <f>B14*12</f>
        <v>600748.28431139153</v>
      </c>
    </row>
    <row r="16" spans="1:3" x14ac:dyDescent="0.3">
      <c r="A16" t="s">
        <v>13</v>
      </c>
      <c r="B16" s="8">
        <f>B11*B15</f>
        <v>811010.18382037862</v>
      </c>
    </row>
    <row r="18" spans="1:2" x14ac:dyDescent="0.3">
      <c r="A18" s="2" t="s">
        <v>14</v>
      </c>
    </row>
    <row r="19" spans="1:2" x14ac:dyDescent="0.3">
      <c r="A19" t="s">
        <v>15</v>
      </c>
      <c r="B19" s="9">
        <f>PMT(B10/12,B7,-B5)</f>
        <v>65966.937831504329</v>
      </c>
    </row>
    <row r="20" spans="1:2" x14ac:dyDescent="0.3">
      <c r="A20" t="s">
        <v>16</v>
      </c>
      <c r="B20" s="9">
        <f>B19*12</f>
        <v>791603.25397805194</v>
      </c>
    </row>
    <row r="21" spans="1:2" x14ac:dyDescent="0.3">
      <c r="A21" t="s">
        <v>17</v>
      </c>
      <c r="B21">
        <f>B20/B15</f>
        <v>1.3176954052984573</v>
      </c>
    </row>
    <row r="22" spans="1:2" x14ac:dyDescent="0.3">
      <c r="A22" t="s">
        <v>18</v>
      </c>
      <c r="B22" s="10">
        <f>B21-1</f>
        <v>0.3176954052984573</v>
      </c>
    </row>
    <row r="24" spans="1:2" x14ac:dyDescent="0.3">
      <c r="A24" s="2" t="s">
        <v>19</v>
      </c>
    </row>
    <row r="25" spans="1:2" x14ac:dyDescent="0.3">
      <c r="A25" t="s">
        <v>20</v>
      </c>
      <c r="B25">
        <f>B16/B20</f>
        <v>1.0245159803788082</v>
      </c>
    </row>
    <row r="26" spans="1:2" x14ac:dyDescent="0.3">
      <c r="A26" t="s">
        <v>21</v>
      </c>
      <c r="B26">
        <f>B11-B25</f>
        <v>0.32548401962119189</v>
      </c>
    </row>
    <row r="75" spans="3:4" x14ac:dyDescent="0.3">
      <c r="C75" t="str" cm="1">
        <f t="array" ref="C75:D75">A11:B11</f>
        <v>Original DSCR</v>
      </c>
      <c r="D75">
        <v>1.35</v>
      </c>
    </row>
    <row r="76" spans="3:4" x14ac:dyDescent="0.3">
      <c r="C76" t="str" cm="1">
        <f t="array" ref="C76:D77">A25:B26</f>
        <v>New DSCR (holding NOI flat)</v>
      </c>
      <c r="D76">
        <v>1.0245159803788082</v>
      </c>
    </row>
    <row r="77" spans="3:4" x14ac:dyDescent="0.3">
      <c r="C77" t="str">
        <v>Change in DSCR</v>
      </c>
      <c r="D77">
        <v>0.32548401962119189</v>
      </c>
    </row>
  </sheetData>
  <pageMargins left="0.75" right="0.75" top="1" bottom="1" header="0.5" footer="0.5"/>
  <headerFooter>
    <oddFooter>&amp;L_x000D_&amp;1#&amp;"Aptos"&amp;10&amp;K000000 Classification: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11"/>
  <sheetViews>
    <sheetView workbookViewId="0">
      <selection activeCell="D18" sqref="D18"/>
    </sheetView>
  </sheetViews>
  <sheetFormatPr defaultRowHeight="16.5" x14ac:dyDescent="0.3"/>
  <cols>
    <col min="1" max="1" width="29.42578125" customWidth="1"/>
    <col min="2" max="2" width="10" customWidth="1"/>
    <col min="3" max="3" width="45" customWidth="1"/>
    <col min="4" max="4" width="130.5703125" customWidth="1"/>
  </cols>
  <sheetData>
    <row r="1" spans="1:4" x14ac:dyDescent="0.3">
      <c r="A1" t="s">
        <v>22</v>
      </c>
      <c r="B1" t="s">
        <v>23</v>
      </c>
      <c r="C1" t="s">
        <v>24</v>
      </c>
      <c r="D1" t="s">
        <v>25</v>
      </c>
    </row>
    <row r="2" spans="1:4" x14ac:dyDescent="0.3">
      <c r="A2" t="s">
        <v>5</v>
      </c>
      <c r="B2" t="s">
        <v>26</v>
      </c>
      <c r="C2" t="s">
        <v>46</v>
      </c>
      <c r="D2" t="s">
        <v>27</v>
      </c>
    </row>
    <row r="3" spans="1:4" x14ac:dyDescent="0.3">
      <c r="A3" t="s">
        <v>11</v>
      </c>
      <c r="B3" t="s">
        <v>28</v>
      </c>
      <c r="C3" t="s">
        <v>47</v>
      </c>
      <c r="D3" t="s">
        <v>29</v>
      </c>
    </row>
    <row r="4" spans="1:4" x14ac:dyDescent="0.3">
      <c r="A4" t="s">
        <v>12</v>
      </c>
      <c r="B4" t="s">
        <v>30</v>
      </c>
      <c r="C4" t="s">
        <v>48</v>
      </c>
      <c r="D4" t="s">
        <v>31</v>
      </c>
    </row>
    <row r="5" spans="1:4" x14ac:dyDescent="0.3">
      <c r="A5" t="s">
        <v>13</v>
      </c>
      <c r="B5" t="s">
        <v>32</v>
      </c>
      <c r="C5" t="s">
        <v>49</v>
      </c>
      <c r="D5" t="s">
        <v>33</v>
      </c>
    </row>
    <row r="6" spans="1:4" x14ac:dyDescent="0.3">
      <c r="A6" t="s">
        <v>15</v>
      </c>
      <c r="B6" t="s">
        <v>34</v>
      </c>
      <c r="C6" t="s">
        <v>50</v>
      </c>
      <c r="D6" t="s">
        <v>35</v>
      </c>
    </row>
    <row r="7" spans="1:4" x14ac:dyDescent="0.3">
      <c r="A7" t="s">
        <v>16</v>
      </c>
      <c r="B7" t="s">
        <v>36</v>
      </c>
      <c r="C7" t="s">
        <v>51</v>
      </c>
      <c r="D7" t="s">
        <v>37</v>
      </c>
    </row>
    <row r="8" spans="1:4" x14ac:dyDescent="0.3">
      <c r="A8" t="s">
        <v>17</v>
      </c>
      <c r="B8" t="s">
        <v>38</v>
      </c>
      <c r="C8" t="s">
        <v>52</v>
      </c>
      <c r="D8" t="s">
        <v>39</v>
      </c>
    </row>
    <row r="9" spans="1:4" x14ac:dyDescent="0.3">
      <c r="A9" t="s">
        <v>18</v>
      </c>
      <c r="B9" t="s">
        <v>40</v>
      </c>
      <c r="C9" t="s">
        <v>53</v>
      </c>
      <c r="D9" t="s">
        <v>41</v>
      </c>
    </row>
    <row r="10" spans="1:4" x14ac:dyDescent="0.3">
      <c r="A10" t="s">
        <v>20</v>
      </c>
      <c r="B10" t="s">
        <v>42</v>
      </c>
      <c r="C10" t="s">
        <v>54</v>
      </c>
      <c r="D10" t="s">
        <v>43</v>
      </c>
    </row>
    <row r="11" spans="1:4" x14ac:dyDescent="0.3">
      <c r="A11" t="s">
        <v>21</v>
      </c>
      <c r="B11" t="s">
        <v>44</v>
      </c>
      <c r="C11" t="s">
        <v>55</v>
      </c>
      <c r="D11" t="s">
        <v>45</v>
      </c>
    </row>
  </sheetData>
  <pageMargins left="0.75" right="0.75" top="1" bottom="1" header="0.5" footer="0.5"/>
  <headerFooter>
    <oddFooter>&amp;L_x000D_&amp;1#&amp;"Aptos"&amp;10&amp;K000000 Classification: Public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BE9CE6E5FDC84FA45EF17E9784B306" ma:contentTypeVersion="5" ma:contentTypeDescription="Create a new document." ma:contentTypeScope="" ma:versionID="a7f34530d8efc5e6f2ccf1c5e761f022">
  <xsd:schema xmlns:xsd="http://www.w3.org/2001/XMLSchema" xmlns:xs="http://www.w3.org/2001/XMLSchema" xmlns:p="http://schemas.microsoft.com/office/2006/metadata/properties" xmlns:ns2="0d0bb667-3ec0-4d37-9e0b-848707ba8853" targetNamespace="http://schemas.microsoft.com/office/2006/metadata/properties" ma:root="true" ma:fieldsID="2a51fb8e96ecb2e04e4a4686e58ab2f7" ns2:_="">
    <xsd:import namespace="0d0bb667-3ec0-4d37-9e0b-848707ba885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0bb667-3ec0-4d37-9e0b-848707ba88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E7E8DFD-9BB8-4156-943D-0FF0FC33FD87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78A6F366-4975-419B-A600-0AB93CD404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8C7DF2F-C1E9-41A3-BE9C-33FC53561B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0bb667-3ec0-4d37-9e0b-848707ba88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Scenario</vt:lpstr>
      <vt:lpstr>Formula Explanations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Kelly McFalls</cp:lastModifiedBy>
  <dcterms:created xsi:type="dcterms:W3CDTF">2025-11-25T22:05:00Z</dcterms:created>
  <dcterms:modified xsi:type="dcterms:W3CDTF">2026-03-03T20:57:15Z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1562fdd-1b3b-4eb6-8cab-8ccd495854db_Enabled">
    <vt:lpwstr>true</vt:lpwstr>
  </property>
  <property fmtid="{D5CDD505-2E9C-101B-9397-08002B2CF9AE}" pid="3" name="MSIP_Label_f1562fdd-1b3b-4eb6-8cab-8ccd495854db_SetDate">
    <vt:lpwstr>2025-11-25T22:06:59Z</vt:lpwstr>
  </property>
  <property fmtid="{D5CDD505-2E9C-101B-9397-08002B2CF9AE}" pid="4" name="MSIP_Label_f1562fdd-1b3b-4eb6-8cab-8ccd495854db_Method">
    <vt:lpwstr>Privileged</vt:lpwstr>
  </property>
  <property fmtid="{D5CDD505-2E9C-101B-9397-08002B2CF9AE}" pid="5" name="MSIP_Label_f1562fdd-1b3b-4eb6-8cab-8ccd495854db_Name">
    <vt:lpwstr>f1562fdd-1b3b-4eb6-8cab-8ccd495854db</vt:lpwstr>
  </property>
  <property fmtid="{D5CDD505-2E9C-101B-9397-08002B2CF9AE}" pid="6" name="MSIP_Label_f1562fdd-1b3b-4eb6-8cab-8ccd495854db_SiteId">
    <vt:lpwstr>4277c4fa-2220-43f3-857b-669253628fb3</vt:lpwstr>
  </property>
  <property fmtid="{D5CDD505-2E9C-101B-9397-08002B2CF9AE}" pid="7" name="MSIP_Label_f1562fdd-1b3b-4eb6-8cab-8ccd495854db_ActionId">
    <vt:lpwstr>00cfe7aa-5130-4a1a-90ef-fc6e283a7e52</vt:lpwstr>
  </property>
  <property fmtid="{D5CDD505-2E9C-101B-9397-08002B2CF9AE}" pid="8" name="MSIP_Label_f1562fdd-1b3b-4eb6-8cab-8ccd495854db_ContentBits">
    <vt:lpwstr>2</vt:lpwstr>
  </property>
  <property fmtid="{D5CDD505-2E9C-101B-9397-08002B2CF9AE}" pid="9" name="MSIP_Label_f1562fdd-1b3b-4eb6-8cab-8ccd495854db_Tag">
    <vt:lpwstr>10, 0, 1, 1</vt:lpwstr>
  </property>
  <property fmtid="{D5CDD505-2E9C-101B-9397-08002B2CF9AE}" pid="10" name="ContentTypeId">
    <vt:lpwstr>0x01010041BE9CE6E5FDC84FA45EF17E9784B306</vt:lpwstr>
  </property>
</Properties>
</file>